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1600" windowHeight="9645"/>
  </bookViews>
  <sheets>
    <sheet name="Приложение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4" i="1" l="1"/>
  <c r="I37" i="1" l="1"/>
  <c r="I36" i="1"/>
  <c r="I35" i="1"/>
  <c r="D34" i="1" l="1"/>
  <c r="I34" i="1" s="1"/>
  <c r="I33" i="1"/>
  <c r="I32" i="1"/>
  <c r="I31" i="1"/>
  <c r="I30" i="1"/>
  <c r="I29" i="1"/>
  <c r="I28" i="1"/>
  <c r="I27" i="1"/>
  <c r="I26" i="1"/>
  <c r="D25" i="1"/>
  <c r="I25" i="1" s="1"/>
  <c r="I24" i="1"/>
  <c r="I23" i="1"/>
  <c r="D22" i="1"/>
  <c r="I22" i="1" s="1"/>
  <c r="D21" i="1"/>
  <c r="I21" i="1" s="1"/>
  <c r="D20" i="1"/>
  <c r="I20" i="1" s="1"/>
  <c r="D19" i="1"/>
  <c r="I19" i="1" s="1"/>
  <c r="D18" i="1"/>
  <c r="I18" i="1" s="1"/>
  <c r="D17" i="1"/>
  <c r="I17" i="1" s="1"/>
  <c r="D16" i="1"/>
  <c r="I16" i="1" s="1"/>
  <c r="I15" i="1"/>
  <c r="D11" i="1" l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14" i="1" l="1"/>
  <c r="I13" i="1"/>
  <c r="I12" i="1" l="1"/>
  <c r="I11" i="1"/>
</calcChain>
</file>

<file path=xl/sharedStrings.xml><?xml version="1.0" encoding="utf-8"?>
<sst xmlns="http://schemas.openxmlformats.org/spreadsheetml/2006/main" count="236" uniqueCount="66">
  <si>
    <t>Количество</t>
  </si>
  <si>
    <t>Штука</t>
  </si>
  <si>
    <t>Единица измерения</t>
  </si>
  <si>
    <t xml:space="preserve">Нить стерильная хирургическая, синтетическая, рассасывающаяся, монофиламентная, изготовленная из Полиглактина-25 М 4(1) 90 см. Нить окрашена. Игла Колющая1/2  окружности, 45 мм длиной. </t>
  </si>
  <si>
    <t>Нить стерильная хирургическая, синтетическая, нерассасывающаяся, монофиламентная, изготовленная из Полипропилена М 1(  5/0 ) 75 см. Нить окрашена. . Две иглы. Тип игл: Колющая1/2  окружности, 13 мм длиной.</t>
  </si>
  <si>
    <t>Нить стерильная хирургическая, синтетическая, нерассасывающаяся, монофиламентная, изготовленная из Полипропилена М 0,7(  6/0) 60 см. Нить окрашена. . Две иглы. Тип игл: Колющая 3/8  окружности, 9,3 мм длиной.</t>
  </si>
  <si>
    <t>Нить стерильная хирургическая, синтетическая, нерассасывающаяся, монофиламентная, изготовленная из Полипропилена М 0,7(  6/0) 60 см. Нить окрашена. . Две иглы. Тип игл: Колющая 3/8  окружности, 11 мм длиной.</t>
  </si>
  <si>
    <t>Нить стерильная хирургическая, синтетическая, нерассасывающаяся, монофиламентная, изготовленная из Полипропилена М 0,5(7/0) 60 см. Нить окрашена. . Две иглы. Тип игл: Колющая 3/8  окружности, 8 мм длиной.</t>
  </si>
  <si>
    <t>Нить стерильная хирургическая, синтетическая, нерассасывающаяся, монофиламентная, изготовленная из Полипропилена М 0,4(8/0) 60 см. Нить окрашена. . Две иглы. Тип игл: Колющая 3/8  окружности, 8 мм длиной.</t>
  </si>
  <si>
    <t>Нить стерильная хирургическая, синтетическая, рассасывающаяся, плетеная изготовленная изПолиглактина 910 с покрытием содержащим антибактериальный компонент Триклозан М 1(5/0) 45 см. Нить неокрашена. Игла Колющая1/2  окружности, 13 мм длиной.</t>
  </si>
  <si>
    <t>Нить хирургическая монофиламентная полипропиленовая нерассасывающаяся  5/0 игла колющая 13мм длина нити 75см</t>
  </si>
  <si>
    <t>Нить хирургическая монофиламентная полипропиленовая нерассасывающаяся  5/0 игла колющая 17 мм длина нити 90 см</t>
  </si>
  <si>
    <t>Нить хирургическая монофиламентная полипропиленовая нерассасывающаяся 7/0 игла колющая  9мм  длина нити 60 см</t>
  </si>
  <si>
    <t>Нить хирургическая монофиламентная полипропиленовая нерассасывающаяся 7/0 игла колющая  8мм длина нити 60 см</t>
  </si>
  <si>
    <t>Гемоконцентратор детский</t>
  </si>
  <si>
    <t>ЭКС двухкамерный, частотоадаптирующий, в комплекте с принадлежностями.</t>
  </si>
  <si>
    <t>Аортальный искусственный клапан сердца</t>
  </si>
  <si>
    <t>Наименование товара</t>
  </si>
  <si>
    <t>Условия поставки (в соответствии с ИНКОТЕРМС 2010)</t>
  </si>
  <si>
    <t>Место поставки товаров</t>
  </si>
  <si>
    <t>ГКП на ПХВ "Центр перинатологии и детской кардиохирургии" УЗ г. Алматы, г. Алматы, улица Басенова 2</t>
  </si>
  <si>
    <t>DDP, Алматы, улица Басенова 2</t>
  </si>
  <si>
    <t>Цена за единицу, в тенге</t>
  </si>
  <si>
    <t>Сумма, в тенге</t>
  </si>
  <si>
    <t>Приложение №1 к тендерной документации</t>
  </si>
  <si>
    <t xml:space="preserve">"Центр перинатологии и детской кардиохирургии" </t>
  </si>
  <si>
    <t>№ лота</t>
  </si>
  <si>
    <t>Срок поставки товаров (дней со дня направления заявки на поставку)</t>
  </si>
  <si>
    <t>Митральный искусственный клапан сердца</t>
  </si>
  <si>
    <t>Нить стерильная хирургическая, синтетическая, рассасывающаяся, плетеная изготовленная из Полиглактина 910 с покрытием М 3( 2/0) 75 см. Нить неокрашена. Игла Обратно-режущая 3/8  окружности, 26 мм длиной.</t>
  </si>
  <si>
    <t>Нить стерильная хирургическая, синтетическая, нерассасывающаяся, монофиламентная, изготовленная из Полипропилена М 1,5(4/0) 90 см. Нить окрашена. . Две иглы. Тип игл: Колющая1/2  окружности, 17 мм длиной.</t>
  </si>
  <si>
    <t>Нить стерильная хирургическая, синтетическая, нерассасывающаяся, монофиламентная, изготовленная из Полипропилена М 2(   3/0 ) 90 см. Нить окрашена. . Две иглы. Тип игл: Колющая1/2  окружности, 17 мм длиной.</t>
  </si>
  <si>
    <t>Нить стерильная хирургическая, синтетическая, нерассасывающаяся, монофиламентная, изготовленная из Полипропилена М 2(   3/0 ) 75 см. Нить окрашена. Игла Колющая1/2  окружности, 22 мм длиной.</t>
  </si>
  <si>
    <t>Нить стерильная хирургическая, синтетическая, нерассасывающаяся, монофиламентная, изготовленная из Полипропилена М 1(  5/0 ) 90 см. Нить окрашена. . Две иглы. Тип игл: Колющая1/2  окружности, 17 мм длиной.</t>
  </si>
  <si>
    <t>Мембранный оксигенатор для детей весом 0-15 кг с жестким венозным резервуаром и комплектом магистралей</t>
  </si>
  <si>
    <t>Флакон</t>
  </si>
  <si>
    <t>Кардиоплегический препарат 1000мл</t>
  </si>
  <si>
    <t>DDP, Алматы, улица Басенова 3</t>
  </si>
  <si>
    <t>ГКП на ПХВ "Центр перинатологии и детской кардиохирургии" УЗ г. Алматы, г. Алматы, улица Басенова 3</t>
  </si>
  <si>
    <t>По заявке заказчика в течении 3 календарных дней</t>
  </si>
  <si>
    <t>Мембранный оксигенатор для детей  весом 12-45 кг с жестким венозным резервуаром  и комплектом магистралей</t>
  </si>
  <si>
    <t xml:space="preserve">Трехходовой кран для инфузионной терапии </t>
  </si>
  <si>
    <t>набор с двухканальным центральным венозным катетером для катетеризации верхней полой вены по методу Сельдингера</t>
  </si>
  <si>
    <t>Набор</t>
  </si>
  <si>
    <t>набор трехпросветного катетера для катетеризации верхней полой вены по методу Сельдингера</t>
  </si>
  <si>
    <t>Кислородная маска для взрослых с трубкой кислородной 2,1м (без ПВХ)</t>
  </si>
  <si>
    <t xml:space="preserve">Контур дыхательный неонатальный 10мм, 1,6 м с влагосборником, проводом нагрева, дополнительным шлангом 0,8м, портами 7,6мм, ограничителем потока, линией мониторинга и самозаполняющейся камерой увлажнителя   </t>
  </si>
  <si>
    <t>Контур дыхательный педиатрический 15мм 1,6м с соединением 22мм, влагосборником, проводом нагрева, дополнительным шлангом 0,4м и портами 7,6мм</t>
  </si>
  <si>
    <t>Маска анестезиологическая с анатомической не раздувной манжетой, одновремено соответствует двух размерам стандартной размерной линейки, размер 0-1</t>
  </si>
  <si>
    <t>Маска анестезиологическая с анатомической не раздувной манжетой, одновремено соответствует двух размерам стандартной размерной линейки, размер 1-2</t>
  </si>
  <si>
    <t>Маска анестезиологическая с анатомической не раздувной манжетой, одновремено соответствует двух размерам стандартной размерной линейки, размер 3-4</t>
  </si>
  <si>
    <t>Маска анестезиологическая с анатомической не раздувной манжетой, размер 0</t>
  </si>
  <si>
    <t>Система (мешок) для ручного искусственного дыхания (ИВЛ) , с клапаном давления, детская, объем 550мл. Маска размер 3, обязательное наличие ручки на корпусе мешка для работы одной рукой</t>
  </si>
  <si>
    <t>Система (мешок) для ручного искусственного дыхания (ИВЛ) , с клапаном давления, для взрослых, объем 1,5 л. Маска размер 5 обязательное наличие ручки на корпусе мешка для работы одной рукой</t>
  </si>
  <si>
    <t>Система (мешок) для ручного искусственного дыхания (ИВЛ) , с клапаном давления, неонатальная, объем 280мл. Маска размер 1, обязательное наличие ручки на корпусе мешка для работты одной рукой</t>
  </si>
  <si>
    <t>Соединитель гибкий угловой шарнирный 22F-22M/15F c портом  7,6/9,5мм</t>
  </si>
  <si>
    <t>Фильтр вирусо-бактериальный для аппаратов ИВЛ  малого объёма с портом luer lock с обязательным наличием антиоклюзионным механизмом мембраны</t>
  </si>
  <si>
    <t>Уретральный детский трехходовой катетер Фолея из 100% прозрачного силикона. Баллон 3мл при размере 8 Ch. Длина катетера 30см.</t>
  </si>
  <si>
    <t>Уретральный детский трехходовой катетер Фолея из 100% прозрачного силикона. Баллон 5мл при размере 10 Ch. Длина катетера 30см.</t>
  </si>
  <si>
    <t>Раствор промывочный Объем 600 мл. Применяется для автоматической промывки измерительной системы анализаторов ABL800. Для диагностики invitro.Содержит неорганические соли, буфер, антикоагулянт, консервант и ПАВ</t>
  </si>
  <si>
    <t xml:space="preserve">Средство для обработки кожи и слизистых </t>
  </si>
  <si>
    <t xml:space="preserve"> </t>
  </si>
  <si>
    <t>утверждено приказом И.о. директора ГКП на ПХВ</t>
  </si>
  <si>
    <t>Исагалиева С.К._________________________</t>
  </si>
  <si>
    <t>Перечень закупаемых лекарственных средств и медицинских изделий на 2021 год</t>
  </si>
  <si>
    <t>УЗ города Алматы № 14-ГЗ/73-П от 08.04.2021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</si>
</sst>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₽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2" fillId="0" borderId="0"/>
  </cellStyleXfs>
  <cellXfs count="47">
    <xf numFmtId="0" fontId="0" fillId="0" borderId="0" xfId="0"/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center" vertical="center" wrapText="1"/>
    </xf>
    <xf numFmtId="4" fontId="5" fillId="0" borderId="0" xfId="0" applyNumberFormat="1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0" xfId="0" applyFont="1" applyFill="1"/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vertical="center" wrapText="1"/>
    </xf>
    <xf numFmtId="4" fontId="5" fillId="0" borderId="0" xfId="0" applyNumberFormat="1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1" fontId="3" fillId="0" borderId="0" xfId="0" applyNumberFormat="1" applyFont="1" applyFill="1" applyAlignment="1">
      <alignment horizontal="right" vertical="center"/>
    </xf>
    <xf numFmtId="1" fontId="7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 wrapText="1"/>
    </xf>
    <xf numFmtId="1" fontId="9" fillId="0" borderId="1" xfId="1" applyNumberFormat="1" applyFont="1" applyFill="1" applyBorder="1" applyAlignment="1">
      <alignment horizontal="center" vertical="center"/>
    </xf>
    <xf numFmtId="1" fontId="10" fillId="0" borderId="1" xfId="1" applyNumberFormat="1" applyFont="1" applyFill="1" applyBorder="1" applyAlignment="1">
      <alignment horizontal="center" vertical="center"/>
    </xf>
    <xf numFmtId="1" fontId="10" fillId="0" borderId="1" xfId="0" applyNumberFormat="1" applyFont="1" applyFill="1" applyBorder="1" applyAlignment="1">
      <alignment horizontal="center" vertical="center" wrapText="1"/>
    </xf>
    <xf numFmtId="1" fontId="5" fillId="0" borderId="0" xfId="0" applyNumberFormat="1" applyFont="1" applyFill="1" applyAlignment="1">
      <alignment horizontal="center" vertical="center"/>
    </xf>
    <xf numFmtId="1" fontId="3" fillId="0" borderId="0" xfId="0" applyNumberFormat="1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164" fontId="10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right" wrapText="1"/>
    </xf>
    <xf numFmtId="0" fontId="8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right" vertical="center"/>
    </xf>
  </cellXfs>
  <cellStyles count="4">
    <cellStyle name="Обычный" xfId="0" builtinId="0"/>
    <cellStyle name="Обычный 2" xfId="3"/>
    <cellStyle name="Обычный 6" xfId="2"/>
    <cellStyle name="Обычный 9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tabSelected="1" zoomScale="110" zoomScaleNormal="110" workbookViewId="0">
      <selection activeCell="G5" sqref="G5:I5"/>
    </sheetView>
  </sheetViews>
  <sheetFormatPr defaultColWidth="9.140625" defaultRowHeight="12" x14ac:dyDescent="0.2"/>
  <cols>
    <col min="1" max="1" width="5.28515625" style="4" customWidth="1"/>
    <col min="2" max="2" width="36.7109375" style="5" customWidth="1"/>
    <col min="3" max="3" width="9.85546875" style="6" customWidth="1"/>
    <col min="4" max="4" width="12.140625" style="38" customWidth="1"/>
    <col min="5" max="5" width="15.28515625" style="1" customWidth="1"/>
    <col min="6" max="6" width="18.85546875" style="1" customWidth="1"/>
    <col min="7" max="7" width="22.7109375" style="9" customWidth="1"/>
    <col min="8" max="8" width="15.28515625" style="4" customWidth="1"/>
    <col min="9" max="9" width="13.7109375" style="7" customWidth="1"/>
    <col min="10" max="10" width="11.42578125" style="1" customWidth="1"/>
    <col min="11" max="12" width="9.140625" style="1"/>
    <col min="13" max="13" width="9.42578125" style="1" bestFit="1" customWidth="1"/>
    <col min="14" max="16384" width="9.140625" style="1"/>
  </cols>
  <sheetData>
    <row r="1" spans="1:13" ht="15" x14ac:dyDescent="0.25">
      <c r="C1" s="46"/>
      <c r="D1" s="46"/>
      <c r="G1" s="45" t="s">
        <v>24</v>
      </c>
      <c r="H1" s="45"/>
      <c r="I1" s="45"/>
    </row>
    <row r="2" spans="1:13" ht="15" x14ac:dyDescent="0.25">
      <c r="C2" s="46"/>
      <c r="D2" s="46"/>
      <c r="G2" s="45" t="s">
        <v>62</v>
      </c>
      <c r="H2" s="45"/>
      <c r="I2" s="45"/>
    </row>
    <row r="3" spans="1:13" ht="15" x14ac:dyDescent="0.25">
      <c r="C3" s="46"/>
      <c r="D3" s="46"/>
      <c r="G3" s="45" t="s">
        <v>25</v>
      </c>
      <c r="H3" s="45"/>
      <c r="I3" s="45"/>
    </row>
    <row r="4" spans="1:13" ht="15" x14ac:dyDescent="0.25">
      <c r="C4" s="46"/>
      <c r="D4" s="46"/>
      <c r="G4" s="45" t="s">
        <v>65</v>
      </c>
      <c r="H4" s="45"/>
      <c r="I4" s="45"/>
    </row>
    <row r="5" spans="1:13" ht="15" x14ac:dyDescent="0.25">
      <c r="C5" s="46"/>
      <c r="D5" s="46"/>
      <c r="G5" s="45" t="s">
        <v>63</v>
      </c>
      <c r="H5" s="45"/>
      <c r="I5" s="45"/>
    </row>
    <row r="6" spans="1:13" ht="12.75" x14ac:dyDescent="0.2">
      <c r="C6" s="8"/>
      <c r="D6" s="29"/>
      <c r="G6" s="43" t="s">
        <v>61</v>
      </c>
      <c r="H6" s="43"/>
      <c r="I6" s="43"/>
    </row>
    <row r="7" spans="1:13" ht="14.25" x14ac:dyDescent="0.2">
      <c r="A7" s="44" t="s">
        <v>64</v>
      </c>
      <c r="B7" s="44"/>
      <c r="C7" s="44"/>
      <c r="D7" s="44"/>
      <c r="E7" s="44"/>
      <c r="F7" s="44"/>
      <c r="G7" s="44"/>
      <c r="H7" s="44"/>
      <c r="I7" s="44"/>
    </row>
    <row r="8" spans="1:13" ht="12.75" x14ac:dyDescent="0.2">
      <c r="C8" s="8"/>
      <c r="D8" s="29"/>
      <c r="G8" s="13"/>
      <c r="H8" s="14"/>
      <c r="I8" s="15"/>
    </row>
    <row r="9" spans="1:13" s="28" customFormat="1" ht="63.75" x14ac:dyDescent="0.25">
      <c r="A9" s="25" t="s">
        <v>26</v>
      </c>
      <c r="B9" s="25" t="s">
        <v>17</v>
      </c>
      <c r="C9" s="25" t="s">
        <v>2</v>
      </c>
      <c r="D9" s="30" t="s">
        <v>0</v>
      </c>
      <c r="E9" s="25" t="s">
        <v>18</v>
      </c>
      <c r="F9" s="25" t="s">
        <v>27</v>
      </c>
      <c r="G9" s="25" t="s">
        <v>19</v>
      </c>
      <c r="H9" s="25" t="s">
        <v>22</v>
      </c>
      <c r="I9" s="26" t="s">
        <v>23</v>
      </c>
      <c r="J9" s="27"/>
      <c r="K9" s="27"/>
      <c r="L9" s="27"/>
      <c r="M9" s="27"/>
    </row>
    <row r="10" spans="1:13" s="11" customFormat="1" x14ac:dyDescent="0.25">
      <c r="A10" s="2">
        <v>1</v>
      </c>
      <c r="B10" s="3">
        <v>2</v>
      </c>
      <c r="C10" s="3">
        <v>3</v>
      </c>
      <c r="D10" s="31">
        <v>4</v>
      </c>
      <c r="E10" s="3">
        <v>5</v>
      </c>
      <c r="F10" s="3">
        <v>6</v>
      </c>
      <c r="G10" s="3">
        <v>7</v>
      </c>
      <c r="H10" s="3">
        <v>9</v>
      </c>
      <c r="I10" s="12">
        <v>10</v>
      </c>
      <c r="J10" s="10"/>
      <c r="K10" s="10"/>
      <c r="L10" s="10"/>
      <c r="M10" s="10"/>
    </row>
    <row r="11" spans="1:13" s="11" customFormat="1" ht="63.75" x14ac:dyDescent="0.25">
      <c r="A11" s="16">
        <v>1</v>
      </c>
      <c r="B11" s="19" t="s">
        <v>34</v>
      </c>
      <c r="C11" s="18" t="s">
        <v>1</v>
      </c>
      <c r="D11" s="33">
        <f>15*6</f>
        <v>90</v>
      </c>
      <c r="E11" s="19" t="s">
        <v>21</v>
      </c>
      <c r="F11" s="19" t="s">
        <v>39</v>
      </c>
      <c r="G11" s="19" t="s">
        <v>20</v>
      </c>
      <c r="H11" s="41">
        <v>280000</v>
      </c>
      <c r="I11" s="41">
        <f t="shared" ref="I11:I12" si="0">D11*H11</f>
        <v>25200000</v>
      </c>
      <c r="J11" s="10"/>
      <c r="K11" s="10"/>
      <c r="L11" s="10"/>
      <c r="M11" s="10"/>
    </row>
    <row r="12" spans="1:13" s="11" customFormat="1" ht="63.75" x14ac:dyDescent="0.25">
      <c r="A12" s="16">
        <v>2</v>
      </c>
      <c r="B12" s="19" t="s">
        <v>40</v>
      </c>
      <c r="C12" s="18" t="s">
        <v>1</v>
      </c>
      <c r="D12" s="33">
        <v>15</v>
      </c>
      <c r="E12" s="19" t="s">
        <v>37</v>
      </c>
      <c r="F12" s="19" t="s">
        <v>39</v>
      </c>
      <c r="G12" s="19" t="s">
        <v>38</v>
      </c>
      <c r="H12" s="41">
        <v>200000</v>
      </c>
      <c r="I12" s="41">
        <f t="shared" si="0"/>
        <v>3000000</v>
      </c>
      <c r="J12" s="10"/>
      <c r="K12" s="10"/>
      <c r="L12" s="10"/>
      <c r="M12" s="10"/>
    </row>
    <row r="13" spans="1:13" s="11" customFormat="1" ht="63.75" x14ac:dyDescent="0.25">
      <c r="A13" s="16">
        <v>3</v>
      </c>
      <c r="B13" s="17" t="s">
        <v>14</v>
      </c>
      <c r="C13" s="18" t="s">
        <v>1</v>
      </c>
      <c r="D13" s="33">
        <v>120</v>
      </c>
      <c r="E13" s="19" t="s">
        <v>21</v>
      </c>
      <c r="F13" s="19" t="s">
        <v>39</v>
      </c>
      <c r="G13" s="19" t="s">
        <v>20</v>
      </c>
      <c r="H13" s="41">
        <v>70000</v>
      </c>
      <c r="I13" s="41">
        <f t="shared" ref="I13:I19" si="1">D13*H13</f>
        <v>8400000</v>
      </c>
      <c r="J13" s="10"/>
      <c r="K13" s="10"/>
      <c r="L13" s="10"/>
      <c r="M13" s="10"/>
    </row>
    <row r="14" spans="1:13" s="11" customFormat="1" ht="63.75" x14ac:dyDescent="0.25">
      <c r="A14" s="16">
        <v>4</v>
      </c>
      <c r="B14" s="17" t="s">
        <v>36</v>
      </c>
      <c r="C14" s="18" t="s">
        <v>1</v>
      </c>
      <c r="D14" s="33">
        <v>100</v>
      </c>
      <c r="E14" s="19" t="s">
        <v>21</v>
      </c>
      <c r="F14" s="19" t="s">
        <v>39</v>
      </c>
      <c r="G14" s="19" t="s">
        <v>20</v>
      </c>
      <c r="H14" s="41">
        <v>74500</v>
      </c>
      <c r="I14" s="41">
        <f t="shared" si="1"/>
        <v>7450000</v>
      </c>
      <c r="J14" s="10"/>
      <c r="K14" s="10"/>
      <c r="L14" s="10"/>
      <c r="M14" s="10"/>
    </row>
    <row r="15" spans="1:13" s="11" customFormat="1" ht="63.75" x14ac:dyDescent="0.25">
      <c r="A15" s="16">
        <v>5</v>
      </c>
      <c r="B15" s="17" t="s">
        <v>41</v>
      </c>
      <c r="C15" s="18" t="s">
        <v>1</v>
      </c>
      <c r="D15" s="35">
        <v>7000</v>
      </c>
      <c r="E15" s="19" t="s">
        <v>21</v>
      </c>
      <c r="F15" s="19" t="s">
        <v>39</v>
      </c>
      <c r="G15" s="19" t="s">
        <v>20</v>
      </c>
      <c r="H15" s="41">
        <v>456</v>
      </c>
      <c r="I15" s="41">
        <f t="shared" si="1"/>
        <v>3192000</v>
      </c>
      <c r="J15" s="10"/>
      <c r="K15" s="10"/>
      <c r="L15" s="10"/>
      <c r="M15" s="10"/>
    </row>
    <row r="16" spans="1:13" s="11" customFormat="1" ht="63.75" x14ac:dyDescent="0.25">
      <c r="A16" s="16">
        <v>6</v>
      </c>
      <c r="B16" s="17" t="s">
        <v>42</v>
      </c>
      <c r="C16" s="18" t="s">
        <v>43</v>
      </c>
      <c r="D16" s="34">
        <f>8*6</f>
        <v>48</v>
      </c>
      <c r="E16" s="19" t="s">
        <v>21</v>
      </c>
      <c r="F16" s="19" t="s">
        <v>39</v>
      </c>
      <c r="G16" s="19" t="s">
        <v>20</v>
      </c>
      <c r="H16" s="41">
        <v>34100</v>
      </c>
      <c r="I16" s="41">
        <f t="shared" si="1"/>
        <v>1636800</v>
      </c>
      <c r="J16" s="10"/>
      <c r="K16" s="10"/>
      <c r="L16" s="10"/>
      <c r="M16" s="10"/>
    </row>
    <row r="17" spans="1:13" s="11" customFormat="1" ht="63.75" x14ac:dyDescent="0.25">
      <c r="A17" s="16">
        <v>7</v>
      </c>
      <c r="B17" s="17" t="s">
        <v>44</v>
      </c>
      <c r="C17" s="18" t="s">
        <v>43</v>
      </c>
      <c r="D17" s="33">
        <f>30*6</f>
        <v>180</v>
      </c>
      <c r="E17" s="19" t="s">
        <v>21</v>
      </c>
      <c r="F17" s="19" t="s">
        <v>39</v>
      </c>
      <c r="G17" s="19" t="s">
        <v>20</v>
      </c>
      <c r="H17" s="41">
        <v>38350</v>
      </c>
      <c r="I17" s="41">
        <f t="shared" si="1"/>
        <v>6903000</v>
      </c>
      <c r="J17" s="10"/>
      <c r="K17" s="10"/>
      <c r="L17" s="10"/>
      <c r="M17" s="10"/>
    </row>
    <row r="18" spans="1:13" s="11" customFormat="1" ht="63.75" x14ac:dyDescent="0.25">
      <c r="A18" s="16">
        <v>8</v>
      </c>
      <c r="B18" s="17" t="s">
        <v>44</v>
      </c>
      <c r="C18" s="18" t="s">
        <v>43</v>
      </c>
      <c r="D18" s="36">
        <f>30*6</f>
        <v>180</v>
      </c>
      <c r="E18" s="19" t="s">
        <v>21</v>
      </c>
      <c r="F18" s="19" t="s">
        <v>39</v>
      </c>
      <c r="G18" s="19" t="s">
        <v>20</v>
      </c>
      <c r="H18" s="42">
        <v>48970</v>
      </c>
      <c r="I18" s="41">
        <f t="shared" si="1"/>
        <v>8814600</v>
      </c>
      <c r="J18" s="10"/>
      <c r="K18" s="10"/>
      <c r="L18" s="10"/>
      <c r="M18" s="10"/>
    </row>
    <row r="19" spans="1:13" s="11" customFormat="1" ht="63.75" x14ac:dyDescent="0.25">
      <c r="A19" s="16">
        <v>9</v>
      </c>
      <c r="B19" s="17" t="s">
        <v>42</v>
      </c>
      <c r="C19" s="18" t="s">
        <v>43</v>
      </c>
      <c r="D19" s="32">
        <f>8*6</f>
        <v>48</v>
      </c>
      <c r="E19" s="19" t="s">
        <v>21</v>
      </c>
      <c r="F19" s="19" t="s">
        <v>39</v>
      </c>
      <c r="G19" s="19" t="s">
        <v>20</v>
      </c>
      <c r="H19" s="41">
        <v>31790</v>
      </c>
      <c r="I19" s="41">
        <f t="shared" si="1"/>
        <v>1525920</v>
      </c>
      <c r="J19" s="10"/>
      <c r="K19" s="10"/>
      <c r="L19" s="10"/>
      <c r="M19" s="10"/>
    </row>
    <row r="20" spans="1:13" s="11" customFormat="1" ht="63.75" x14ac:dyDescent="0.25">
      <c r="A20" s="16">
        <v>10</v>
      </c>
      <c r="B20" s="17" t="s">
        <v>45</v>
      </c>
      <c r="C20" s="18" t="s">
        <v>1</v>
      </c>
      <c r="D20" s="18">
        <f>20*6</f>
        <v>120</v>
      </c>
      <c r="E20" s="19" t="s">
        <v>21</v>
      </c>
      <c r="F20" s="19" t="s">
        <v>39</v>
      </c>
      <c r="G20" s="19" t="s">
        <v>20</v>
      </c>
      <c r="H20" s="41">
        <v>1200</v>
      </c>
      <c r="I20" s="41">
        <f t="shared" ref="I20:I37" si="2">D20*H20</f>
        <v>144000</v>
      </c>
      <c r="J20" s="10"/>
      <c r="K20" s="10"/>
      <c r="L20" s="10"/>
      <c r="M20" s="10"/>
    </row>
    <row r="21" spans="1:13" s="11" customFormat="1" ht="76.5" x14ac:dyDescent="0.25">
      <c r="A21" s="16">
        <v>11</v>
      </c>
      <c r="B21" s="17" t="s">
        <v>46</v>
      </c>
      <c r="C21" s="18" t="s">
        <v>1</v>
      </c>
      <c r="D21" s="18">
        <f>30*6</f>
        <v>180</v>
      </c>
      <c r="E21" s="19" t="s">
        <v>21</v>
      </c>
      <c r="F21" s="19" t="s">
        <v>39</v>
      </c>
      <c r="G21" s="19" t="s">
        <v>20</v>
      </c>
      <c r="H21" s="41">
        <v>25000</v>
      </c>
      <c r="I21" s="41">
        <f t="shared" si="2"/>
        <v>4500000</v>
      </c>
      <c r="J21" s="10"/>
      <c r="K21" s="10"/>
      <c r="L21" s="10"/>
      <c r="M21" s="10"/>
    </row>
    <row r="22" spans="1:13" s="11" customFormat="1" ht="63.75" x14ac:dyDescent="0.25">
      <c r="A22" s="16">
        <v>12</v>
      </c>
      <c r="B22" s="17" t="s">
        <v>47</v>
      </c>
      <c r="C22" s="16" t="s">
        <v>1</v>
      </c>
      <c r="D22" s="16">
        <f>10*6</f>
        <v>60</v>
      </c>
      <c r="E22" s="19" t="s">
        <v>21</v>
      </c>
      <c r="F22" s="19" t="s">
        <v>39</v>
      </c>
      <c r="G22" s="19" t="s">
        <v>20</v>
      </c>
      <c r="H22" s="41">
        <v>13000</v>
      </c>
      <c r="I22" s="41">
        <f t="shared" si="2"/>
        <v>780000</v>
      </c>
      <c r="J22" s="10"/>
      <c r="K22" s="10"/>
      <c r="L22" s="10"/>
      <c r="M22" s="10"/>
    </row>
    <row r="23" spans="1:13" s="11" customFormat="1" ht="63.75" x14ac:dyDescent="0.25">
      <c r="A23" s="16">
        <v>13</v>
      </c>
      <c r="B23" s="17" t="s">
        <v>48</v>
      </c>
      <c r="C23" s="18" t="s">
        <v>1</v>
      </c>
      <c r="D23" s="18">
        <v>250</v>
      </c>
      <c r="E23" s="19" t="s">
        <v>21</v>
      </c>
      <c r="F23" s="19" t="s">
        <v>39</v>
      </c>
      <c r="G23" s="19" t="s">
        <v>20</v>
      </c>
      <c r="H23" s="41">
        <v>700</v>
      </c>
      <c r="I23" s="41">
        <f t="shared" si="2"/>
        <v>175000</v>
      </c>
      <c r="J23" s="10"/>
      <c r="K23" s="10"/>
      <c r="L23" s="10"/>
      <c r="M23" s="10"/>
    </row>
    <row r="24" spans="1:13" s="11" customFormat="1" ht="63.75" x14ac:dyDescent="0.25">
      <c r="A24" s="16">
        <v>14</v>
      </c>
      <c r="B24" s="17" t="s">
        <v>49</v>
      </c>
      <c r="C24" s="18" t="s">
        <v>1</v>
      </c>
      <c r="D24" s="18">
        <v>150</v>
      </c>
      <c r="E24" s="19" t="s">
        <v>21</v>
      </c>
      <c r="F24" s="19" t="s">
        <v>39</v>
      </c>
      <c r="G24" s="19" t="s">
        <v>20</v>
      </c>
      <c r="H24" s="41">
        <v>700</v>
      </c>
      <c r="I24" s="41">
        <f t="shared" si="2"/>
        <v>105000</v>
      </c>
      <c r="J24" s="10"/>
      <c r="K24" s="10"/>
      <c r="L24" s="10"/>
      <c r="M24" s="10"/>
    </row>
    <row r="25" spans="1:13" s="11" customFormat="1" ht="63.75" x14ac:dyDescent="0.25">
      <c r="A25" s="16">
        <v>15</v>
      </c>
      <c r="B25" s="17" t="s">
        <v>50</v>
      </c>
      <c r="C25" s="18" t="s">
        <v>1</v>
      </c>
      <c r="D25" s="18">
        <f>10*6-10</f>
        <v>50</v>
      </c>
      <c r="E25" s="19" t="s">
        <v>21</v>
      </c>
      <c r="F25" s="19" t="s">
        <v>39</v>
      </c>
      <c r="G25" s="19" t="s">
        <v>20</v>
      </c>
      <c r="H25" s="41">
        <v>700</v>
      </c>
      <c r="I25" s="41">
        <f t="shared" si="2"/>
        <v>35000</v>
      </c>
      <c r="J25" s="10"/>
      <c r="K25" s="10"/>
      <c r="L25" s="10"/>
      <c r="M25" s="10"/>
    </row>
    <row r="26" spans="1:13" s="11" customFormat="1" ht="63.75" x14ac:dyDescent="0.25">
      <c r="A26" s="16">
        <v>16</v>
      </c>
      <c r="B26" s="17" t="s">
        <v>51</v>
      </c>
      <c r="C26" s="18" t="s">
        <v>1</v>
      </c>
      <c r="D26" s="18">
        <v>100</v>
      </c>
      <c r="E26" s="19" t="s">
        <v>21</v>
      </c>
      <c r="F26" s="19" t="s">
        <v>39</v>
      </c>
      <c r="G26" s="19" t="s">
        <v>20</v>
      </c>
      <c r="H26" s="41">
        <v>700</v>
      </c>
      <c r="I26" s="41">
        <f t="shared" si="2"/>
        <v>70000</v>
      </c>
      <c r="J26" s="10"/>
      <c r="K26" s="10"/>
      <c r="L26" s="10"/>
      <c r="M26" s="10"/>
    </row>
    <row r="27" spans="1:13" s="11" customFormat="1" ht="76.5" x14ac:dyDescent="0.25">
      <c r="A27" s="16">
        <v>17</v>
      </c>
      <c r="B27" s="17" t="s">
        <v>52</v>
      </c>
      <c r="C27" s="18" t="s">
        <v>1</v>
      </c>
      <c r="D27" s="18">
        <v>15</v>
      </c>
      <c r="E27" s="19" t="s">
        <v>21</v>
      </c>
      <c r="F27" s="19" t="s">
        <v>39</v>
      </c>
      <c r="G27" s="19" t="s">
        <v>20</v>
      </c>
      <c r="H27" s="41">
        <v>13000</v>
      </c>
      <c r="I27" s="41">
        <f t="shared" si="2"/>
        <v>195000</v>
      </c>
      <c r="J27" s="10"/>
      <c r="K27" s="10"/>
      <c r="L27" s="10"/>
      <c r="M27" s="10"/>
    </row>
    <row r="28" spans="1:13" s="11" customFormat="1" ht="76.5" x14ac:dyDescent="0.25">
      <c r="A28" s="16">
        <v>18</v>
      </c>
      <c r="B28" s="17" t="s">
        <v>53</v>
      </c>
      <c r="C28" s="18" t="s">
        <v>1</v>
      </c>
      <c r="D28" s="18">
        <v>50</v>
      </c>
      <c r="E28" s="19" t="s">
        <v>37</v>
      </c>
      <c r="F28" s="19" t="s">
        <v>39</v>
      </c>
      <c r="G28" s="19" t="s">
        <v>38</v>
      </c>
      <c r="H28" s="41">
        <v>13000</v>
      </c>
      <c r="I28" s="41">
        <f t="shared" si="2"/>
        <v>650000</v>
      </c>
      <c r="J28" s="10"/>
      <c r="K28" s="10"/>
      <c r="L28" s="10"/>
      <c r="M28" s="10"/>
    </row>
    <row r="29" spans="1:13" s="11" customFormat="1" ht="76.5" x14ac:dyDescent="0.25">
      <c r="A29" s="16">
        <v>19</v>
      </c>
      <c r="B29" s="17" t="s">
        <v>54</v>
      </c>
      <c r="C29" s="18" t="s">
        <v>1</v>
      </c>
      <c r="D29" s="18">
        <v>170</v>
      </c>
      <c r="E29" s="19" t="s">
        <v>21</v>
      </c>
      <c r="F29" s="19" t="s">
        <v>39</v>
      </c>
      <c r="G29" s="19" t="s">
        <v>20</v>
      </c>
      <c r="H29" s="41">
        <v>13000</v>
      </c>
      <c r="I29" s="41">
        <f t="shared" si="2"/>
        <v>2210000</v>
      </c>
      <c r="J29" s="10"/>
      <c r="K29" s="10"/>
      <c r="L29" s="10"/>
      <c r="M29" s="10"/>
    </row>
    <row r="30" spans="1:13" s="11" customFormat="1" ht="63.75" x14ac:dyDescent="0.25">
      <c r="A30" s="16">
        <v>20</v>
      </c>
      <c r="B30" s="17" t="s">
        <v>55</v>
      </c>
      <c r="C30" s="18" t="s">
        <v>1</v>
      </c>
      <c r="D30" s="18">
        <v>65</v>
      </c>
      <c r="E30" s="19" t="s">
        <v>21</v>
      </c>
      <c r="F30" s="19" t="s">
        <v>39</v>
      </c>
      <c r="G30" s="19" t="s">
        <v>20</v>
      </c>
      <c r="H30" s="41">
        <v>1400</v>
      </c>
      <c r="I30" s="41">
        <f t="shared" si="2"/>
        <v>91000</v>
      </c>
      <c r="J30" s="10"/>
      <c r="K30" s="10"/>
      <c r="L30" s="10"/>
      <c r="M30" s="10"/>
    </row>
    <row r="31" spans="1:13" s="11" customFormat="1" ht="63.75" x14ac:dyDescent="0.25">
      <c r="A31" s="16">
        <v>21</v>
      </c>
      <c r="B31" s="17" t="s">
        <v>56</v>
      </c>
      <c r="C31" s="18" t="s">
        <v>1</v>
      </c>
      <c r="D31" s="18">
        <v>4300</v>
      </c>
      <c r="E31" s="19" t="s">
        <v>21</v>
      </c>
      <c r="F31" s="19" t="s">
        <v>39</v>
      </c>
      <c r="G31" s="19" t="s">
        <v>20</v>
      </c>
      <c r="H31" s="41">
        <v>750</v>
      </c>
      <c r="I31" s="41">
        <f t="shared" si="2"/>
        <v>3225000</v>
      </c>
      <c r="J31" s="10"/>
      <c r="K31" s="10"/>
      <c r="L31" s="10"/>
      <c r="M31" s="10"/>
    </row>
    <row r="32" spans="1:13" s="11" customFormat="1" ht="63.75" x14ac:dyDescent="0.25">
      <c r="A32" s="16">
        <v>22</v>
      </c>
      <c r="B32" s="40" t="s">
        <v>57</v>
      </c>
      <c r="C32" s="18" t="s">
        <v>1</v>
      </c>
      <c r="D32" s="18">
        <v>84</v>
      </c>
      <c r="E32" s="19" t="s">
        <v>21</v>
      </c>
      <c r="F32" s="19" t="s">
        <v>39</v>
      </c>
      <c r="G32" s="19" t="s">
        <v>20</v>
      </c>
      <c r="H32" s="41">
        <v>18700</v>
      </c>
      <c r="I32" s="41">
        <f t="shared" si="2"/>
        <v>1570800</v>
      </c>
      <c r="J32" s="10"/>
      <c r="K32" s="10"/>
      <c r="L32" s="10"/>
      <c r="M32" s="10"/>
    </row>
    <row r="33" spans="1:13" s="11" customFormat="1" ht="63.75" x14ac:dyDescent="0.25">
      <c r="A33" s="16">
        <v>23</v>
      </c>
      <c r="B33" s="40" t="s">
        <v>58</v>
      </c>
      <c r="C33" s="18" t="s">
        <v>1</v>
      </c>
      <c r="D33" s="18">
        <v>41</v>
      </c>
      <c r="E33" s="19" t="s">
        <v>21</v>
      </c>
      <c r="F33" s="19" t="s">
        <v>39</v>
      </c>
      <c r="G33" s="19" t="s">
        <v>20</v>
      </c>
      <c r="H33" s="41">
        <v>18700</v>
      </c>
      <c r="I33" s="41">
        <f t="shared" si="2"/>
        <v>766700</v>
      </c>
      <c r="J33" s="10"/>
      <c r="K33" s="10"/>
      <c r="L33" s="10"/>
      <c r="M33" s="10"/>
    </row>
    <row r="34" spans="1:13" s="11" customFormat="1" ht="76.5" x14ac:dyDescent="0.25">
      <c r="A34" s="16">
        <v>24</v>
      </c>
      <c r="B34" s="17" t="s">
        <v>59</v>
      </c>
      <c r="C34" s="18" t="s">
        <v>35</v>
      </c>
      <c r="D34" s="32">
        <f>22*6-22</f>
        <v>110</v>
      </c>
      <c r="E34" s="19" t="s">
        <v>21</v>
      </c>
      <c r="F34" s="19" t="s">
        <v>39</v>
      </c>
      <c r="G34" s="19" t="s">
        <v>20</v>
      </c>
      <c r="H34" s="41">
        <v>79000</v>
      </c>
      <c r="I34" s="41">
        <f t="shared" si="2"/>
        <v>8690000</v>
      </c>
      <c r="J34" s="10"/>
      <c r="K34" s="10"/>
      <c r="L34" s="10"/>
      <c r="M34" s="10"/>
    </row>
    <row r="35" spans="1:13" s="11" customFormat="1" ht="63.75" x14ac:dyDescent="0.25">
      <c r="A35" s="16">
        <v>25</v>
      </c>
      <c r="B35" s="19" t="s">
        <v>15</v>
      </c>
      <c r="C35" s="18" t="s">
        <v>1</v>
      </c>
      <c r="D35" s="34">
        <v>1</v>
      </c>
      <c r="E35" s="19" t="s">
        <v>21</v>
      </c>
      <c r="F35" s="19" t="s">
        <v>39</v>
      </c>
      <c r="G35" s="19" t="s">
        <v>20</v>
      </c>
      <c r="H35" s="41">
        <v>812000</v>
      </c>
      <c r="I35" s="41">
        <f t="shared" si="2"/>
        <v>812000</v>
      </c>
      <c r="J35" s="10"/>
      <c r="K35" s="10"/>
      <c r="L35" s="10"/>
      <c r="M35" s="10"/>
    </row>
    <row r="36" spans="1:13" s="11" customFormat="1" ht="63.75" x14ac:dyDescent="0.25">
      <c r="A36" s="16">
        <v>26</v>
      </c>
      <c r="B36" s="19" t="s">
        <v>16</v>
      </c>
      <c r="C36" s="18" t="s">
        <v>1</v>
      </c>
      <c r="D36" s="34">
        <v>1</v>
      </c>
      <c r="E36" s="19" t="s">
        <v>21</v>
      </c>
      <c r="F36" s="19" t="s">
        <v>39</v>
      </c>
      <c r="G36" s="19" t="s">
        <v>20</v>
      </c>
      <c r="H36" s="41">
        <v>370000</v>
      </c>
      <c r="I36" s="41">
        <f t="shared" si="2"/>
        <v>370000</v>
      </c>
      <c r="J36" s="10"/>
      <c r="K36" s="10"/>
      <c r="L36" s="10"/>
      <c r="M36" s="10"/>
    </row>
    <row r="37" spans="1:13" s="11" customFormat="1" ht="63.75" x14ac:dyDescent="0.25">
      <c r="A37" s="16">
        <v>27</v>
      </c>
      <c r="B37" s="19" t="s">
        <v>28</v>
      </c>
      <c r="C37" s="18" t="s">
        <v>1</v>
      </c>
      <c r="D37" s="34">
        <v>1</v>
      </c>
      <c r="E37" s="19" t="s">
        <v>21</v>
      </c>
      <c r="F37" s="19" t="s">
        <v>39</v>
      </c>
      <c r="G37" s="19" t="s">
        <v>20</v>
      </c>
      <c r="H37" s="41">
        <v>370000</v>
      </c>
      <c r="I37" s="41">
        <f t="shared" si="2"/>
        <v>370000</v>
      </c>
      <c r="J37" s="10"/>
      <c r="K37" s="10"/>
      <c r="L37" s="10"/>
      <c r="M37" s="10"/>
    </row>
    <row r="38" spans="1:13" s="11" customFormat="1" ht="76.5" x14ac:dyDescent="0.25">
      <c r="A38" s="16">
        <v>28</v>
      </c>
      <c r="B38" s="19" t="s">
        <v>3</v>
      </c>
      <c r="C38" s="18" t="s">
        <v>1</v>
      </c>
      <c r="D38" s="34">
        <v>240</v>
      </c>
      <c r="E38" s="19" t="s">
        <v>21</v>
      </c>
      <c r="F38" s="19" t="s">
        <v>39</v>
      </c>
      <c r="G38" s="19" t="s">
        <v>20</v>
      </c>
      <c r="H38" s="41">
        <v>2337</v>
      </c>
      <c r="I38" s="41">
        <f t="shared" ref="I38:I53" si="3">D38*H38</f>
        <v>560880</v>
      </c>
      <c r="J38" s="10"/>
      <c r="K38" s="10"/>
      <c r="L38" s="10"/>
      <c r="M38" s="10"/>
    </row>
    <row r="39" spans="1:13" s="11" customFormat="1" ht="76.5" x14ac:dyDescent="0.25">
      <c r="A39" s="16">
        <v>29</v>
      </c>
      <c r="B39" s="19" t="s">
        <v>29</v>
      </c>
      <c r="C39" s="18" t="s">
        <v>1</v>
      </c>
      <c r="D39" s="35">
        <v>60</v>
      </c>
      <c r="E39" s="19" t="s">
        <v>21</v>
      </c>
      <c r="F39" s="19" t="s">
        <v>39</v>
      </c>
      <c r="G39" s="19" t="s">
        <v>20</v>
      </c>
      <c r="H39" s="41">
        <v>2039</v>
      </c>
      <c r="I39" s="41">
        <f t="shared" si="3"/>
        <v>122340</v>
      </c>
      <c r="J39" s="10"/>
      <c r="K39" s="10"/>
      <c r="L39" s="10"/>
      <c r="M39" s="10"/>
    </row>
    <row r="40" spans="1:13" s="11" customFormat="1" ht="76.5" x14ac:dyDescent="0.25">
      <c r="A40" s="16">
        <v>30</v>
      </c>
      <c r="B40" s="19" t="s">
        <v>4</v>
      </c>
      <c r="C40" s="18" t="s">
        <v>1</v>
      </c>
      <c r="D40" s="34">
        <v>12</v>
      </c>
      <c r="E40" s="19" t="s">
        <v>21</v>
      </c>
      <c r="F40" s="19" t="s">
        <v>39</v>
      </c>
      <c r="G40" s="19" t="s">
        <v>20</v>
      </c>
      <c r="H40" s="41">
        <v>2200</v>
      </c>
      <c r="I40" s="41">
        <f t="shared" si="3"/>
        <v>26400</v>
      </c>
      <c r="J40" s="10"/>
      <c r="K40" s="10"/>
      <c r="L40" s="10"/>
      <c r="M40" s="10"/>
    </row>
    <row r="41" spans="1:13" s="11" customFormat="1" ht="76.5" x14ac:dyDescent="0.25">
      <c r="A41" s="16">
        <v>31</v>
      </c>
      <c r="B41" s="19" t="s">
        <v>5</v>
      </c>
      <c r="C41" s="18" t="s">
        <v>1</v>
      </c>
      <c r="D41" s="33">
        <v>60</v>
      </c>
      <c r="E41" s="19" t="s">
        <v>21</v>
      </c>
      <c r="F41" s="19" t="s">
        <v>39</v>
      </c>
      <c r="G41" s="19" t="s">
        <v>20</v>
      </c>
      <c r="H41" s="41">
        <v>4400</v>
      </c>
      <c r="I41" s="41">
        <f t="shared" si="3"/>
        <v>264000</v>
      </c>
      <c r="J41" s="10"/>
      <c r="K41" s="10"/>
      <c r="L41" s="10"/>
      <c r="M41" s="10"/>
    </row>
    <row r="42" spans="1:13" s="11" customFormat="1" ht="76.5" x14ac:dyDescent="0.25">
      <c r="A42" s="16">
        <v>32</v>
      </c>
      <c r="B42" s="19" t="s">
        <v>30</v>
      </c>
      <c r="C42" s="18" t="s">
        <v>1</v>
      </c>
      <c r="D42" s="36">
        <v>12</v>
      </c>
      <c r="E42" s="19" t="s">
        <v>21</v>
      </c>
      <c r="F42" s="19" t="s">
        <v>39</v>
      </c>
      <c r="G42" s="19" t="s">
        <v>20</v>
      </c>
      <c r="H42" s="42">
        <v>2400</v>
      </c>
      <c r="I42" s="41">
        <f t="shared" si="3"/>
        <v>28800</v>
      </c>
      <c r="J42" s="10"/>
      <c r="K42" s="10"/>
      <c r="L42" s="10"/>
      <c r="M42" s="10"/>
    </row>
    <row r="43" spans="1:13" s="11" customFormat="1" ht="76.5" x14ac:dyDescent="0.25">
      <c r="A43" s="16">
        <v>33</v>
      </c>
      <c r="B43" s="19" t="s">
        <v>31</v>
      </c>
      <c r="C43" s="18" t="s">
        <v>1</v>
      </c>
      <c r="D43" s="32">
        <v>80</v>
      </c>
      <c r="E43" s="19" t="s">
        <v>21</v>
      </c>
      <c r="F43" s="19" t="s">
        <v>39</v>
      </c>
      <c r="G43" s="19" t="s">
        <v>20</v>
      </c>
      <c r="H43" s="41">
        <v>2000</v>
      </c>
      <c r="I43" s="41">
        <f t="shared" si="3"/>
        <v>160000</v>
      </c>
      <c r="J43" s="10"/>
      <c r="K43" s="10"/>
      <c r="L43" s="10"/>
      <c r="M43" s="10"/>
    </row>
    <row r="44" spans="1:13" s="11" customFormat="1" ht="76.5" x14ac:dyDescent="0.25">
      <c r="A44" s="16">
        <v>34</v>
      </c>
      <c r="B44" s="19" t="s">
        <v>32</v>
      </c>
      <c r="C44" s="18" t="s">
        <v>1</v>
      </c>
      <c r="D44" s="32">
        <v>60</v>
      </c>
      <c r="E44" s="19" t="s">
        <v>21</v>
      </c>
      <c r="F44" s="19" t="s">
        <v>39</v>
      </c>
      <c r="G44" s="19" t="s">
        <v>20</v>
      </c>
      <c r="H44" s="41">
        <v>1200</v>
      </c>
      <c r="I44" s="41">
        <f t="shared" si="3"/>
        <v>72000</v>
      </c>
      <c r="J44" s="10"/>
      <c r="K44" s="10"/>
      <c r="L44" s="10"/>
      <c r="M44" s="10"/>
    </row>
    <row r="45" spans="1:13" s="11" customFormat="1" ht="76.5" x14ac:dyDescent="0.25">
      <c r="A45" s="16">
        <v>35</v>
      </c>
      <c r="B45" s="19" t="s">
        <v>6</v>
      </c>
      <c r="C45" s="18" t="s">
        <v>1</v>
      </c>
      <c r="D45" s="32">
        <v>100</v>
      </c>
      <c r="E45" s="19" t="s">
        <v>21</v>
      </c>
      <c r="F45" s="19" t="s">
        <v>39</v>
      </c>
      <c r="G45" s="19" t="s">
        <v>20</v>
      </c>
      <c r="H45" s="41">
        <v>3000</v>
      </c>
      <c r="I45" s="41">
        <f t="shared" si="3"/>
        <v>300000</v>
      </c>
      <c r="J45" s="10"/>
      <c r="K45" s="10"/>
      <c r="L45" s="10"/>
      <c r="M45" s="10"/>
    </row>
    <row r="46" spans="1:13" s="11" customFormat="1" ht="76.5" x14ac:dyDescent="0.25">
      <c r="A46" s="16">
        <v>36</v>
      </c>
      <c r="B46" s="19" t="s">
        <v>7</v>
      </c>
      <c r="C46" s="18" t="s">
        <v>1</v>
      </c>
      <c r="D46" s="34">
        <v>240</v>
      </c>
      <c r="E46" s="19" t="s">
        <v>21</v>
      </c>
      <c r="F46" s="19" t="s">
        <v>39</v>
      </c>
      <c r="G46" s="19" t="s">
        <v>20</v>
      </c>
      <c r="H46" s="41">
        <v>4800</v>
      </c>
      <c r="I46" s="41">
        <f t="shared" si="3"/>
        <v>1152000</v>
      </c>
      <c r="J46" s="10"/>
      <c r="K46" s="10"/>
      <c r="L46" s="10"/>
      <c r="M46" s="10"/>
    </row>
    <row r="47" spans="1:13" s="11" customFormat="1" ht="76.5" x14ac:dyDescent="0.25">
      <c r="A47" s="16">
        <v>37</v>
      </c>
      <c r="B47" s="19" t="s">
        <v>33</v>
      </c>
      <c r="C47" s="18" t="s">
        <v>1</v>
      </c>
      <c r="D47" s="34">
        <v>240</v>
      </c>
      <c r="E47" s="19" t="s">
        <v>21</v>
      </c>
      <c r="F47" s="19" t="s">
        <v>39</v>
      </c>
      <c r="G47" s="19" t="s">
        <v>20</v>
      </c>
      <c r="H47" s="41">
        <v>2400</v>
      </c>
      <c r="I47" s="41">
        <f t="shared" si="3"/>
        <v>576000</v>
      </c>
      <c r="J47" s="10"/>
      <c r="K47" s="10"/>
      <c r="L47" s="10"/>
      <c r="M47" s="10"/>
    </row>
    <row r="48" spans="1:13" s="11" customFormat="1" ht="76.5" x14ac:dyDescent="0.25">
      <c r="A48" s="16">
        <v>38</v>
      </c>
      <c r="B48" s="19" t="s">
        <v>8</v>
      </c>
      <c r="C48" s="18" t="s">
        <v>1</v>
      </c>
      <c r="D48" s="34">
        <v>20</v>
      </c>
      <c r="E48" s="19" t="s">
        <v>21</v>
      </c>
      <c r="F48" s="19" t="s">
        <v>39</v>
      </c>
      <c r="G48" s="19" t="s">
        <v>20</v>
      </c>
      <c r="H48" s="41">
        <v>4800</v>
      </c>
      <c r="I48" s="41">
        <f t="shared" si="3"/>
        <v>96000</v>
      </c>
      <c r="J48" s="10"/>
      <c r="K48" s="10"/>
      <c r="L48" s="10"/>
      <c r="M48" s="10"/>
    </row>
    <row r="49" spans="1:13" s="11" customFormat="1" ht="89.25" x14ac:dyDescent="0.25">
      <c r="A49" s="16">
        <v>39</v>
      </c>
      <c r="B49" s="19" t="s">
        <v>9</v>
      </c>
      <c r="C49" s="18" t="s">
        <v>1</v>
      </c>
      <c r="D49" s="34">
        <v>60</v>
      </c>
      <c r="E49" s="19" t="s">
        <v>21</v>
      </c>
      <c r="F49" s="19" t="s">
        <v>39</v>
      </c>
      <c r="G49" s="19" t="s">
        <v>20</v>
      </c>
      <c r="H49" s="41">
        <v>2250</v>
      </c>
      <c r="I49" s="41">
        <f t="shared" si="3"/>
        <v>135000</v>
      </c>
      <c r="J49" s="10"/>
      <c r="K49" s="10"/>
      <c r="L49" s="10"/>
      <c r="M49" s="10"/>
    </row>
    <row r="50" spans="1:13" s="11" customFormat="1" ht="63.75" x14ac:dyDescent="0.25">
      <c r="A50" s="16">
        <v>40</v>
      </c>
      <c r="B50" s="19" t="s">
        <v>10</v>
      </c>
      <c r="C50" s="18" t="s">
        <v>1</v>
      </c>
      <c r="D50" s="32">
        <v>120</v>
      </c>
      <c r="E50" s="19" t="s">
        <v>21</v>
      </c>
      <c r="F50" s="19" t="s">
        <v>39</v>
      </c>
      <c r="G50" s="19" t="s">
        <v>20</v>
      </c>
      <c r="H50" s="41">
        <v>2750</v>
      </c>
      <c r="I50" s="41">
        <f t="shared" si="3"/>
        <v>330000</v>
      </c>
      <c r="J50" s="10"/>
      <c r="K50" s="10"/>
      <c r="L50" s="10"/>
      <c r="M50" s="10"/>
    </row>
    <row r="51" spans="1:13" s="11" customFormat="1" ht="63.75" x14ac:dyDescent="0.25">
      <c r="A51" s="16">
        <v>41</v>
      </c>
      <c r="B51" s="19" t="s">
        <v>11</v>
      </c>
      <c r="C51" s="18" t="s">
        <v>1</v>
      </c>
      <c r="D51" s="32">
        <v>120</v>
      </c>
      <c r="E51" s="19" t="s">
        <v>21</v>
      </c>
      <c r="F51" s="19" t="s">
        <v>39</v>
      </c>
      <c r="G51" s="19" t="s">
        <v>20</v>
      </c>
      <c r="H51" s="41">
        <v>2750</v>
      </c>
      <c r="I51" s="41">
        <f t="shared" si="3"/>
        <v>330000</v>
      </c>
      <c r="J51" s="10"/>
      <c r="K51" s="10"/>
      <c r="L51" s="10"/>
      <c r="M51" s="10"/>
    </row>
    <row r="52" spans="1:13" s="11" customFormat="1" ht="63.75" x14ac:dyDescent="0.25">
      <c r="A52" s="16">
        <v>42</v>
      </c>
      <c r="B52" s="19" t="s">
        <v>12</v>
      </c>
      <c r="C52" s="18" t="s">
        <v>1</v>
      </c>
      <c r="D52" s="32">
        <v>120</v>
      </c>
      <c r="E52" s="19" t="s">
        <v>21</v>
      </c>
      <c r="F52" s="19" t="s">
        <v>39</v>
      </c>
      <c r="G52" s="19" t="s">
        <v>20</v>
      </c>
      <c r="H52" s="41">
        <v>2750</v>
      </c>
      <c r="I52" s="41">
        <f t="shared" si="3"/>
        <v>330000</v>
      </c>
      <c r="J52" s="10"/>
      <c r="K52" s="10"/>
      <c r="L52" s="10"/>
      <c r="M52" s="10"/>
    </row>
    <row r="53" spans="1:13" s="11" customFormat="1" ht="63.75" x14ac:dyDescent="0.25">
      <c r="A53" s="16">
        <v>43</v>
      </c>
      <c r="B53" s="19" t="s">
        <v>13</v>
      </c>
      <c r="C53" s="18" t="s">
        <v>1</v>
      </c>
      <c r="D53" s="32">
        <v>120</v>
      </c>
      <c r="E53" s="19" t="s">
        <v>21</v>
      </c>
      <c r="F53" s="19" t="s">
        <v>39</v>
      </c>
      <c r="G53" s="19" t="s">
        <v>20</v>
      </c>
      <c r="H53" s="41">
        <v>4800</v>
      </c>
      <c r="I53" s="41">
        <f t="shared" si="3"/>
        <v>576000</v>
      </c>
      <c r="J53" s="10"/>
      <c r="K53" s="10"/>
      <c r="L53" s="10"/>
      <c r="M53" s="10"/>
    </row>
    <row r="54" spans="1:13" s="11" customFormat="1" ht="63.75" x14ac:dyDescent="0.25">
      <c r="A54" s="16">
        <v>44</v>
      </c>
      <c r="B54" s="17" t="s">
        <v>60</v>
      </c>
      <c r="C54" s="39" t="s">
        <v>35</v>
      </c>
      <c r="D54" s="32">
        <v>700</v>
      </c>
      <c r="E54" s="19" t="s">
        <v>21</v>
      </c>
      <c r="F54" s="19" t="s">
        <v>39</v>
      </c>
      <c r="G54" s="19" t="s">
        <v>20</v>
      </c>
      <c r="H54" s="41">
        <v>2945</v>
      </c>
      <c r="I54" s="41">
        <f t="shared" ref="I54" si="4">D54*H54</f>
        <v>2061500</v>
      </c>
      <c r="J54" s="10"/>
      <c r="K54" s="10"/>
      <c r="L54" s="10"/>
      <c r="M54" s="10"/>
    </row>
    <row r="55" spans="1:13" s="20" customFormat="1" ht="12.75" x14ac:dyDescent="0.2">
      <c r="A55" s="21"/>
      <c r="B55" s="22"/>
      <c r="C55" s="14"/>
      <c r="D55" s="37"/>
      <c r="G55" s="23"/>
      <c r="H55" s="21"/>
      <c r="I55" s="24"/>
    </row>
    <row r="56" spans="1:13" s="20" customFormat="1" ht="12.75" x14ac:dyDescent="0.2">
      <c r="A56" s="21"/>
      <c r="B56" s="22"/>
      <c r="C56" s="14"/>
      <c r="D56" s="37"/>
      <c r="G56" s="23"/>
      <c r="H56" s="21"/>
      <c r="I56" s="24"/>
    </row>
    <row r="57" spans="1:13" s="20" customFormat="1" ht="12.75" x14ac:dyDescent="0.2">
      <c r="A57" s="21"/>
      <c r="B57" s="22"/>
      <c r="C57" s="14"/>
      <c r="D57" s="37"/>
      <c r="G57" s="23"/>
      <c r="H57" s="21"/>
      <c r="I57" s="24"/>
    </row>
    <row r="58" spans="1:13" s="20" customFormat="1" ht="12.75" x14ac:dyDescent="0.2">
      <c r="A58" s="21"/>
      <c r="B58" s="22"/>
      <c r="C58" s="14"/>
      <c r="D58" s="37"/>
      <c r="G58" s="23"/>
      <c r="H58" s="21"/>
      <c r="I58" s="24"/>
    </row>
    <row r="59" spans="1:13" s="20" customFormat="1" ht="12.75" x14ac:dyDescent="0.2">
      <c r="A59" s="21"/>
      <c r="B59" s="22"/>
      <c r="C59" s="14"/>
      <c r="D59" s="37"/>
      <c r="G59" s="23"/>
      <c r="H59" s="21"/>
      <c r="I59" s="24"/>
    </row>
    <row r="60" spans="1:13" s="20" customFormat="1" ht="12.75" x14ac:dyDescent="0.2">
      <c r="A60" s="21"/>
      <c r="B60" s="22"/>
      <c r="C60" s="14"/>
      <c r="D60" s="37"/>
      <c r="G60" s="23"/>
      <c r="H60" s="21"/>
      <c r="I60" s="24"/>
    </row>
    <row r="61" spans="1:13" s="20" customFormat="1" ht="12.75" x14ac:dyDescent="0.2">
      <c r="A61" s="21"/>
      <c r="B61" s="22"/>
      <c r="C61" s="14"/>
      <c r="D61" s="37"/>
      <c r="G61" s="23"/>
      <c r="H61" s="21"/>
      <c r="I61" s="24"/>
    </row>
    <row r="62" spans="1:13" s="20" customFormat="1" ht="12.75" x14ac:dyDescent="0.2">
      <c r="A62" s="21"/>
      <c r="B62" s="22"/>
      <c r="C62" s="14"/>
      <c r="D62" s="37"/>
      <c r="G62" s="23"/>
      <c r="H62" s="21"/>
      <c r="I62" s="24"/>
    </row>
    <row r="63" spans="1:13" s="20" customFormat="1" ht="12.75" x14ac:dyDescent="0.2">
      <c r="A63" s="21"/>
      <c r="B63" s="22"/>
      <c r="C63" s="14"/>
      <c r="D63" s="37"/>
      <c r="G63" s="23"/>
      <c r="H63" s="21"/>
      <c r="I63" s="24"/>
    </row>
    <row r="64" spans="1:13" s="20" customFormat="1" ht="12.75" x14ac:dyDescent="0.2">
      <c r="A64" s="21"/>
      <c r="B64" s="22"/>
      <c r="C64" s="14"/>
      <c r="D64" s="37"/>
      <c r="G64" s="23"/>
      <c r="H64" s="21"/>
      <c r="I64" s="24"/>
    </row>
    <row r="65" spans="1:9" s="20" customFormat="1" ht="12.75" x14ac:dyDescent="0.2">
      <c r="A65" s="21"/>
      <c r="B65" s="22"/>
      <c r="C65" s="14"/>
      <c r="D65" s="37"/>
      <c r="G65" s="23"/>
      <c r="H65" s="21"/>
      <c r="I65" s="24"/>
    </row>
    <row r="66" spans="1:9" s="20" customFormat="1" ht="12.75" x14ac:dyDescent="0.2">
      <c r="A66" s="21"/>
      <c r="B66" s="22"/>
      <c r="C66" s="14"/>
      <c r="D66" s="37"/>
      <c r="G66" s="23"/>
      <c r="H66" s="21"/>
      <c r="I66" s="24"/>
    </row>
    <row r="67" spans="1:9" s="20" customFormat="1" ht="12.75" x14ac:dyDescent="0.2">
      <c r="A67" s="21"/>
      <c r="B67" s="22"/>
      <c r="C67" s="14"/>
      <c r="D67" s="37"/>
      <c r="G67" s="23"/>
      <c r="H67" s="21"/>
      <c r="I67" s="24"/>
    </row>
    <row r="68" spans="1:9" s="20" customFormat="1" ht="12.75" x14ac:dyDescent="0.2">
      <c r="A68" s="21"/>
      <c r="B68" s="22"/>
      <c r="C68" s="14"/>
      <c r="D68" s="37"/>
      <c r="G68" s="23"/>
      <c r="H68" s="21"/>
      <c r="I68" s="24"/>
    </row>
    <row r="69" spans="1:9" s="20" customFormat="1" ht="12.75" x14ac:dyDescent="0.2">
      <c r="A69" s="21"/>
      <c r="B69" s="22"/>
      <c r="C69" s="14"/>
      <c r="D69" s="37"/>
      <c r="G69" s="23"/>
      <c r="H69" s="21"/>
      <c r="I69" s="24"/>
    </row>
    <row r="70" spans="1:9" s="20" customFormat="1" ht="12.75" x14ac:dyDescent="0.2">
      <c r="A70" s="21"/>
      <c r="B70" s="22"/>
      <c r="C70" s="14"/>
      <c r="D70" s="37"/>
      <c r="G70" s="23"/>
      <c r="H70" s="21"/>
      <c r="I70" s="24"/>
    </row>
    <row r="71" spans="1:9" s="20" customFormat="1" ht="12.75" x14ac:dyDescent="0.2">
      <c r="A71" s="21"/>
      <c r="B71" s="22"/>
      <c r="C71" s="14"/>
      <c r="D71" s="37"/>
      <c r="G71" s="23"/>
      <c r="H71" s="21"/>
      <c r="I71" s="24"/>
    </row>
    <row r="72" spans="1:9" s="20" customFormat="1" ht="12.75" x14ac:dyDescent="0.2">
      <c r="A72" s="21"/>
      <c r="B72" s="22"/>
      <c r="C72" s="14"/>
      <c r="D72" s="37"/>
      <c r="G72" s="23"/>
      <c r="H72" s="21"/>
      <c r="I72" s="24"/>
    </row>
    <row r="73" spans="1:9" s="20" customFormat="1" ht="12.75" x14ac:dyDescent="0.2">
      <c r="A73" s="21"/>
      <c r="B73" s="22"/>
      <c r="C73" s="14"/>
      <c r="D73" s="37"/>
      <c r="G73" s="23"/>
      <c r="H73" s="21"/>
      <c r="I73" s="24"/>
    </row>
    <row r="74" spans="1:9" s="20" customFormat="1" ht="12.75" x14ac:dyDescent="0.2">
      <c r="A74" s="21"/>
      <c r="B74" s="22"/>
      <c r="C74" s="14"/>
      <c r="D74" s="37"/>
      <c r="G74" s="23"/>
      <c r="H74" s="21"/>
      <c r="I74" s="24"/>
    </row>
    <row r="75" spans="1:9" s="20" customFormat="1" ht="12.75" x14ac:dyDescent="0.2">
      <c r="A75" s="21"/>
      <c r="B75" s="22"/>
      <c r="C75" s="14"/>
      <c r="D75" s="37"/>
      <c r="G75" s="23"/>
      <c r="H75" s="21"/>
      <c r="I75" s="24"/>
    </row>
    <row r="76" spans="1:9" s="20" customFormat="1" ht="12.75" x14ac:dyDescent="0.2">
      <c r="A76" s="21"/>
      <c r="B76" s="22"/>
      <c r="C76" s="14"/>
      <c r="D76" s="37"/>
      <c r="G76" s="23"/>
      <c r="H76" s="21"/>
      <c r="I76" s="24"/>
    </row>
    <row r="77" spans="1:9" s="20" customFormat="1" ht="12.75" x14ac:dyDescent="0.2">
      <c r="A77" s="21"/>
      <c r="B77" s="22"/>
      <c r="C77" s="14"/>
      <c r="D77" s="37"/>
      <c r="G77" s="23"/>
      <c r="H77" s="21"/>
      <c r="I77" s="24"/>
    </row>
    <row r="78" spans="1:9" s="20" customFormat="1" ht="12.75" x14ac:dyDescent="0.2">
      <c r="A78" s="21"/>
      <c r="B78" s="22"/>
      <c r="C78" s="14"/>
      <c r="D78" s="37"/>
      <c r="G78" s="23"/>
      <c r="H78" s="21"/>
      <c r="I78" s="24"/>
    </row>
    <row r="79" spans="1:9" s="20" customFormat="1" ht="12.75" x14ac:dyDescent="0.2">
      <c r="A79" s="21"/>
      <c r="B79" s="22"/>
      <c r="C79" s="14"/>
      <c r="D79" s="37"/>
      <c r="G79" s="23"/>
      <c r="H79" s="21"/>
      <c r="I79" s="24"/>
    </row>
    <row r="80" spans="1:9" s="20" customFormat="1" ht="12.75" x14ac:dyDescent="0.2">
      <c r="A80" s="21"/>
      <c r="B80" s="22"/>
      <c r="C80" s="14"/>
      <c r="D80" s="37"/>
      <c r="G80" s="23"/>
      <c r="H80" s="21"/>
      <c r="I80" s="24"/>
    </row>
    <row r="81" spans="1:9" s="20" customFormat="1" ht="12.75" x14ac:dyDescent="0.2">
      <c r="A81" s="21"/>
      <c r="B81" s="22"/>
      <c r="C81" s="14"/>
      <c r="D81" s="37"/>
      <c r="G81" s="23"/>
      <c r="H81" s="21"/>
      <c r="I81" s="24"/>
    </row>
    <row r="82" spans="1:9" s="20" customFormat="1" ht="12.75" x14ac:dyDescent="0.2">
      <c r="A82" s="21"/>
      <c r="B82" s="22"/>
      <c r="C82" s="14"/>
      <c r="D82" s="37"/>
      <c r="G82" s="23"/>
      <c r="H82" s="21"/>
      <c r="I82" s="24"/>
    </row>
  </sheetData>
  <mergeCells count="12">
    <mergeCell ref="G6:I6"/>
    <mergeCell ref="A7:I7"/>
    <mergeCell ref="G1:I1"/>
    <mergeCell ref="G2:I2"/>
    <mergeCell ref="G3:I3"/>
    <mergeCell ref="G4:I4"/>
    <mergeCell ref="G5:I5"/>
    <mergeCell ref="C1:D1"/>
    <mergeCell ref="C2:D2"/>
    <mergeCell ref="C3:D3"/>
    <mergeCell ref="C4:D4"/>
    <mergeCell ref="C5:D5"/>
  </mergeCells>
  <pageMargins left="0.27083333333333331" right="0.20238095238095238" top="0.75" bottom="0.43560606060606061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2021-04-08T04:12:48Z</dcterms:modified>
</cp:coreProperties>
</file>